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jzler\Documents\Projekty 2019\22 Odvětrání chodeb budovy V Nemocnice F Místek\D.1.4.4 Měření a regulace\"/>
    </mc:Choice>
  </mc:AlternateContent>
  <xr:revisionPtr revIDLastSave="0" documentId="13_ncr:1_{CFECB704-75A3-42BE-970D-62B68A4F24A2}" xr6:coauthVersionLast="43" xr6:coauthVersionMax="43" xr10:uidLastSave="{00000000-0000-0000-0000-000000000000}"/>
  <bookViews>
    <workbookView xWindow="-28920" yWindow="-120" windowWidth="29040" windowHeight="16440" activeTab="2" xr2:uid="{840431F1-CE80-4D4C-99D9-2E7305E57C43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3" l="1"/>
  <c r="C11" i="3"/>
  <c r="C10" i="3"/>
  <c r="C9" i="3"/>
  <c r="I57" i="2"/>
  <c r="H57" i="2"/>
  <c r="F57" i="2"/>
  <c r="I56" i="2"/>
  <c r="H56" i="2"/>
  <c r="F56" i="2"/>
  <c r="I55" i="2"/>
  <c r="H55" i="2"/>
  <c r="F55" i="2"/>
  <c r="I54" i="2"/>
  <c r="H54" i="2"/>
  <c r="F54" i="2"/>
  <c r="J54" i="2" s="1"/>
  <c r="I53" i="2"/>
  <c r="H53" i="2"/>
  <c r="F53" i="2"/>
  <c r="I52" i="2"/>
  <c r="H52" i="2"/>
  <c r="F52" i="2"/>
  <c r="I51" i="2"/>
  <c r="H51" i="2"/>
  <c r="F51" i="2"/>
  <c r="J51" i="2" s="1"/>
  <c r="I50" i="2"/>
  <c r="H50" i="2"/>
  <c r="F50" i="2"/>
  <c r="I49" i="2"/>
  <c r="H49" i="2"/>
  <c r="F49" i="2"/>
  <c r="I48" i="2"/>
  <c r="H48" i="2"/>
  <c r="F48" i="2"/>
  <c r="I42" i="2"/>
  <c r="H42" i="2"/>
  <c r="F42" i="2"/>
  <c r="J42" i="2" s="1"/>
  <c r="I41" i="2"/>
  <c r="H41" i="2"/>
  <c r="F41" i="2"/>
  <c r="I40" i="2"/>
  <c r="H40" i="2"/>
  <c r="F40" i="2"/>
  <c r="I38" i="2"/>
  <c r="H38" i="2"/>
  <c r="F38" i="2"/>
  <c r="I36" i="2"/>
  <c r="H36" i="2"/>
  <c r="F36" i="2"/>
  <c r="J36" i="2" s="1"/>
  <c r="I34" i="2"/>
  <c r="H34" i="2"/>
  <c r="F34" i="2"/>
  <c r="I27" i="2"/>
  <c r="H27" i="2"/>
  <c r="J27" i="2" s="1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15" i="2"/>
  <c r="H15" i="2"/>
  <c r="H16" i="2" s="1"/>
  <c r="C33" i="3" s="1"/>
  <c r="F15" i="2"/>
  <c r="F16" i="2" s="1"/>
  <c r="B33" i="3" s="1"/>
  <c r="J14" i="2"/>
  <c r="I14" i="2"/>
  <c r="I8" i="2"/>
  <c r="H8" i="2"/>
  <c r="J8" i="2" s="1"/>
  <c r="F8" i="2"/>
  <c r="I7" i="2"/>
  <c r="H7" i="2"/>
  <c r="F7" i="2"/>
  <c r="J7" i="2" s="1"/>
  <c r="I6" i="2"/>
  <c r="H6" i="2"/>
  <c r="F6" i="2"/>
  <c r="J5" i="2"/>
  <c r="I5" i="2"/>
  <c r="H5" i="2"/>
  <c r="F5" i="2"/>
  <c r="I4" i="2"/>
  <c r="H4" i="2"/>
  <c r="J4" i="2" s="1"/>
  <c r="F4" i="2"/>
  <c r="I3" i="2"/>
  <c r="H3" i="2"/>
  <c r="J3" i="2" s="1"/>
  <c r="F3" i="2"/>
  <c r="J6" i="2" l="1"/>
  <c r="J50" i="2"/>
  <c r="H58" i="2"/>
  <c r="C36" i="3" s="1"/>
  <c r="J55" i="2"/>
  <c r="J49" i="2"/>
  <c r="J53" i="2"/>
  <c r="J57" i="2"/>
  <c r="H9" i="2"/>
  <c r="C32" i="3" s="1"/>
  <c r="J38" i="2"/>
  <c r="J52" i="2"/>
  <c r="J56" i="2"/>
  <c r="F58" i="2"/>
  <c r="B36" i="3" s="1"/>
  <c r="J24" i="2"/>
  <c r="J23" i="2"/>
  <c r="J9" i="2"/>
  <c r="F9" i="2"/>
  <c r="F28" i="2"/>
  <c r="B34" i="3" s="1"/>
  <c r="J22" i="2"/>
  <c r="J26" i="2"/>
  <c r="J21" i="2"/>
  <c r="J25" i="2"/>
  <c r="J34" i="2"/>
  <c r="J41" i="2"/>
  <c r="J15" i="2"/>
  <c r="J16" i="2" s="1"/>
  <c r="H43" i="2"/>
  <c r="C35" i="3" s="1"/>
  <c r="J40" i="2"/>
  <c r="J48" i="2"/>
  <c r="B32" i="3"/>
  <c r="B3" i="3"/>
  <c r="C4" i="3" s="1"/>
  <c r="H28" i="2"/>
  <c r="C34" i="3" s="1"/>
  <c r="F43" i="2"/>
  <c r="B35" i="3" s="1"/>
  <c r="J58" i="2" l="1"/>
  <c r="J43" i="2"/>
  <c r="J28" i="2"/>
  <c r="B4" i="3"/>
  <c r="B7" i="3" s="1"/>
  <c r="B12" i="3" s="1"/>
  <c r="C5" i="3"/>
  <c r="C6" i="3"/>
  <c r="C8" i="3" l="1"/>
  <c r="C7" i="3"/>
  <c r="C12" i="3" l="1"/>
  <c r="C15" i="3"/>
  <c r="C14" i="3" l="1"/>
  <c r="C13" i="3"/>
  <c r="C19" i="3"/>
  <c r="C20" i="3"/>
  <c r="C16" i="3" l="1"/>
  <c r="C22" i="3" s="1"/>
  <c r="C21" i="3"/>
  <c r="C24" i="3" l="1"/>
  <c r="C30" i="3" s="1"/>
  <c r="B25" i="3" l="1"/>
  <c r="C25" i="3" s="1"/>
  <c r="C27" i="3" s="1"/>
  <c r="C29" i="3"/>
</calcChain>
</file>

<file path=xl/sharedStrings.xml><?xml version="1.0" encoding="utf-8"?>
<sst xmlns="http://schemas.openxmlformats.org/spreadsheetml/2006/main" count="290" uniqueCount="161">
  <si>
    <t>Název</t>
  </si>
  <si>
    <t>Hodnota</t>
  </si>
  <si>
    <t>Nadpis rekapitulace</t>
  </si>
  <si>
    <t>Seznam prací a dodávek elektrotechnických zařízení</t>
  </si>
  <si>
    <t>Akce</t>
  </si>
  <si>
    <t>ODVĚTRÁNÍ CHODEB 2. A 3. NP BUDOVY "V"</t>
  </si>
  <si>
    <t>Projekt</t>
  </si>
  <si>
    <t>D.1.4.4. MĚŘENÍ A REGULACE</t>
  </si>
  <si>
    <t>Investor</t>
  </si>
  <si>
    <t>Nemocnice Frýdek-Místek p.o.</t>
  </si>
  <si>
    <t>Z. č.</t>
  </si>
  <si>
    <t/>
  </si>
  <si>
    <t>A. č.</t>
  </si>
  <si>
    <t>Smlouva</t>
  </si>
  <si>
    <t>Vypracoval</t>
  </si>
  <si>
    <t>Stanislav Gajzler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</si>
  <si>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</si>
  <si>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</si>
  <si>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</si>
  <si>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</si>
  <si>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</si>
  <si>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</si>
  <si>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</si>
  <si>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</si>
  <si>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</si>
  <si>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</si>
  <si>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</si>
  <si>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</si>
  <si>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</si>
  <si>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</si>
  <si>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</si>
  <si>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</si>
  <si>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</si>
  <si>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</si>
  <si>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</si>
  <si>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</si>
  <si>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</si>
  <si>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</si>
  <si>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</si>
  <si>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</si>
  <si>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</si>
  <si>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</si>
  <si>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</si>
  <si>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</si>
  <si>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</si>
  <si>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</si>
  <si>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</si>
  <si>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</si>
  <si>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</si>
  <si>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</si>
  <si>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</si>
  <si>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</si>
  <si>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</si>
  <si>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</si>
  <si>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</si>
  <si>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</si>
  <si>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řídícího systému</t>
  </si>
  <si>
    <t>1</t>
  </si>
  <si>
    <t>DDC regulátor</t>
  </si>
  <si>
    <t>ks</t>
  </si>
  <si>
    <t>2</t>
  </si>
  <si>
    <t>Modul 2x DI</t>
  </si>
  <si>
    <t>3</t>
  </si>
  <si>
    <t>Modul 4xRDO</t>
  </si>
  <si>
    <t>4</t>
  </si>
  <si>
    <t>Modul 2xAO U</t>
  </si>
  <si>
    <t>5</t>
  </si>
  <si>
    <t>Modul 2x AI U</t>
  </si>
  <si>
    <t>6</t>
  </si>
  <si>
    <t>Modul 8xAI RTU</t>
  </si>
  <si>
    <t>Dodávky řídícího systému - celkem</t>
  </si>
  <si>
    <t>Dodávky polních přístrojů</t>
  </si>
  <si>
    <t>Termostat mrazové ochrany 3m</t>
  </si>
  <si>
    <t>7</t>
  </si>
  <si>
    <t>F. měnič 400V, 1,5kW, IP54</t>
  </si>
  <si>
    <t>Dodávky polních přístrojů - celkem</t>
  </si>
  <si>
    <t>Úprava rozvaděče MR2</t>
  </si>
  <si>
    <t>8</t>
  </si>
  <si>
    <t>Demontáž řídícího systému</t>
  </si>
  <si>
    <t>hod</t>
  </si>
  <si>
    <t>9</t>
  </si>
  <si>
    <t>YPT78702-- Patice PT 2P/12A, pro YM modul</t>
  </si>
  <si>
    <t>10</t>
  </si>
  <si>
    <t>PT270524-- Relé PT 2P/12A, 24VAC</t>
  </si>
  <si>
    <t>11</t>
  </si>
  <si>
    <t>YPT16016-- Spona PT</t>
  </si>
  <si>
    <t>12</t>
  </si>
  <si>
    <t>YPT16040-- Štítek popisný na patici PT</t>
  </si>
  <si>
    <t>13</t>
  </si>
  <si>
    <t>Pomocný montážní materiál</t>
  </si>
  <si>
    <t>14</t>
  </si>
  <si>
    <t>úprava rozvaděče</t>
  </si>
  <si>
    <t>Úprava rozvaděče MR2 - celkem</t>
  </si>
  <si>
    <t>Montážní materiál a práce</t>
  </si>
  <si>
    <t>TRUBKA OHEBNÁ STŘEDNÍ MECHANICKÁ O   DOLNOST</t>
  </si>
  <si>
    <t>1220 d 20   mm, pevně</t>
  </si>
  <si>
    <t>m</t>
  </si>
  <si>
    <t>TRUBKA TUHÁ STŘEDNÍ MECHANICKÁ ODOLNOST ŠEDÁ</t>
  </si>
  <si>
    <t>16</t>
  </si>
  <si>
    <t>4020 LA d 20   mm, pevně</t>
  </si>
  <si>
    <t>KABEL SILOVÝ,IZOLACE PVC</t>
  </si>
  <si>
    <t>17</t>
  </si>
  <si>
    <t>CYKY-J 3x1.5 , pevně</t>
  </si>
  <si>
    <t>KABEL STÍNĚNÝ</t>
  </si>
  <si>
    <t>18</t>
  </si>
  <si>
    <t>JYTY-O 2x1 mm , pevně</t>
  </si>
  <si>
    <t>19</t>
  </si>
  <si>
    <t>JYTY-O 4x1 mm , pevně</t>
  </si>
  <si>
    <t>20</t>
  </si>
  <si>
    <t>Montážní materiál a práce - celkem</t>
  </si>
  <si>
    <t>HZS</t>
  </si>
  <si>
    <t>Výrobní dokumentace</t>
  </si>
  <si>
    <t>22</t>
  </si>
  <si>
    <t>Programování DDC regulátoru</t>
  </si>
  <si>
    <t>bod</t>
  </si>
  <si>
    <t>23</t>
  </si>
  <si>
    <t>Vizualizace dat na grafické centrále Siemens</t>
  </si>
  <si>
    <t>24</t>
  </si>
  <si>
    <t>Komunikace - nastavení</t>
  </si>
  <si>
    <t>25</t>
  </si>
  <si>
    <t xml:space="preserve"> Vyhledani pripojovaciho mista</t>
  </si>
  <si>
    <t>26</t>
  </si>
  <si>
    <t xml:space="preserve"> Napojeni na stavajici zarizeni</t>
  </si>
  <si>
    <t>27</t>
  </si>
  <si>
    <t xml:space="preserve"> Priprava ke komplexni zkousce</t>
  </si>
  <si>
    <t>28</t>
  </si>
  <si>
    <t xml:space="preserve"> Zkusebni provoz</t>
  </si>
  <si>
    <t>29</t>
  </si>
  <si>
    <t xml:space="preserve"> Zauceni obsluhy</t>
  </si>
  <si>
    <t>30</t>
  </si>
  <si>
    <t>Dokumentace skutečného provedení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</si>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</sst>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焚ꕐঁ☸+_x0008_"/>
      <charset val="238"/>
    </font>
    <font>
      <b/>
      <sz val="11"/>
      <color rgb="FF000000"/>
      <name val="敓潧⁥䥕ᬀ焚ꕐঁ☸+_x0008_"/>
      <charset val="238"/>
    </font>
    <font>
      <b/>
      <sz val="10"/>
      <color rgb="FF000000"/>
      <name val="敓潧⁥䥕ᬀ焚ꕐঁ☸+_x0008_"/>
      <charset val="238"/>
    </font>
    <font>
      <b/>
      <sz val="9"/>
      <color rgb="FF000000"/>
      <name val="敓潧⁥䥕ᬀ焚ꕐঁ☸+_x0008_"/>
      <charset val="238"/>
    </font>
    <font>
      <i/>
      <sz val="10"/>
      <color rgb="FF000000"/>
      <name val="敓潧⁥䥕ᬀ焚ꕐঁ☸+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24931-1224-4A02-91D6-A93A62630C74}">
  <dimension ref="A1:B33"/>
  <sheetViews>
    <sheetView workbookViewId="0">
      <selection activeCell="B12" sqref="B12"/>
    </sheetView>
  </sheetViews>
  <sheetFormatPr defaultRowHeight="15"/>
  <cols>
    <col min="1" max="1" width="28.42578125" style="1" bestFit="1" customWidth="1"/>
    <col min="2" max="2" width="63.42578125" style="1" bestFit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2" t="s">
        <v>8</v>
      </c>
      <c r="B5" s="4" t="s">
        <v>9</v>
      </c>
    </row>
    <row r="6" spans="1:2">
      <c r="A6" s="2" t="s">
        <v>10</v>
      </c>
      <c r="B6" s="4" t="s">
        <v>11</v>
      </c>
    </row>
    <row r="7" spans="1:2">
      <c r="A7" s="2" t="s">
        <v>12</v>
      </c>
      <c r="B7" s="4" t="s">
        <v>11</v>
      </c>
    </row>
    <row r="8" spans="1:2">
      <c r="A8" s="2" t="s">
        <v>13</v>
      </c>
      <c r="B8" s="4" t="s">
        <v>11</v>
      </c>
    </row>
    <row r="9" spans="1:2">
      <c r="A9" s="2" t="s">
        <v>14</v>
      </c>
      <c r="B9" s="4" t="s">
        <v>15</v>
      </c>
    </row>
    <row r="10" spans="1:2">
      <c r="A10" s="2" t="s">
        <v>16</v>
      </c>
      <c r="B10" s="4" t="s">
        <v>11</v>
      </c>
    </row>
    <row r="11" spans="1:2">
      <c r="A11" s="2" t="s">
        <v>17</v>
      </c>
      <c r="B11" s="4" t="s">
        <v>160</v>
      </c>
    </row>
    <row r="12" spans="1:2">
      <c r="A12" s="2" t="s">
        <v>18</v>
      </c>
      <c r="B12" s="4" t="s">
        <v>11</v>
      </c>
    </row>
    <row r="13" spans="1:2">
      <c r="A13" s="2" t="s">
        <v>19</v>
      </c>
      <c r="B13" s="4" t="s">
        <v>11</v>
      </c>
    </row>
    <row r="14" spans="1:2">
      <c r="A14" s="2" t="s">
        <v>20</v>
      </c>
      <c r="B14" s="4" t="s">
        <v>21</v>
      </c>
    </row>
    <row r="15" spans="1:2">
      <c r="A15" s="2" t="s">
        <v>11</v>
      </c>
      <c r="B15" s="5" t="s">
        <v>11</v>
      </c>
    </row>
    <row r="16" spans="1:2">
      <c r="A16" s="2" t="s">
        <v>22</v>
      </c>
      <c r="B16" s="6" t="s">
        <v>23</v>
      </c>
    </row>
    <row r="17" spans="1:2">
      <c r="A17" s="2" t="s">
        <v>24</v>
      </c>
      <c r="B17" s="6" t="s">
        <v>25</v>
      </c>
    </row>
    <row r="18" spans="1:2">
      <c r="A18" s="2" t="s">
        <v>26</v>
      </c>
      <c r="B18" s="6" t="s">
        <v>27</v>
      </c>
    </row>
    <row r="19" spans="1:2">
      <c r="A19" s="2" t="s">
        <v>28</v>
      </c>
      <c r="B19" s="6" t="s">
        <v>29</v>
      </c>
    </row>
    <row r="20" spans="1:2">
      <c r="A20" s="2" t="s">
        <v>30</v>
      </c>
      <c r="B20" s="6" t="s">
        <v>29</v>
      </c>
    </row>
    <row r="21" spans="1:2">
      <c r="A21" s="2" t="s">
        <v>31</v>
      </c>
      <c r="B21" s="6" t="s">
        <v>29</v>
      </c>
    </row>
    <row r="22" spans="1:2">
      <c r="A22" s="2" t="s">
        <v>32</v>
      </c>
      <c r="B22" s="6" t="s">
        <v>29</v>
      </c>
    </row>
    <row r="23" spans="1:2">
      <c r="A23" s="2" t="s">
        <v>33</v>
      </c>
      <c r="B23" s="6" t="s">
        <v>29</v>
      </c>
    </row>
    <row r="24" spans="1:2">
      <c r="A24" s="2" t="s">
        <v>34</v>
      </c>
      <c r="B24" s="6" t="s">
        <v>29</v>
      </c>
    </row>
    <row r="25" spans="1:2">
      <c r="A25" s="2" t="s">
        <v>35</v>
      </c>
      <c r="B25" s="6" t="s">
        <v>29</v>
      </c>
    </row>
    <row r="26" spans="1:2">
      <c r="A26" s="2" t="s">
        <v>36</v>
      </c>
      <c r="B26" s="6" t="s">
        <v>37</v>
      </c>
    </row>
    <row r="27" spans="1:2">
      <c r="A27" s="2" t="s">
        <v>38</v>
      </c>
      <c r="B27" s="6" t="s">
        <v>29</v>
      </c>
    </row>
    <row r="28" spans="1:2">
      <c r="A28" s="2" t="s">
        <v>39</v>
      </c>
      <c r="B28" s="6" t="s">
        <v>29</v>
      </c>
    </row>
    <row r="29" spans="1:2">
      <c r="A29" s="2" t="s">
        <v>40</v>
      </c>
      <c r="B29" s="6" t="s">
        <v>29</v>
      </c>
    </row>
    <row r="30" spans="1:2">
      <c r="A30" s="2" t="s">
        <v>41</v>
      </c>
      <c r="B30" s="6" t="s">
        <v>29</v>
      </c>
    </row>
    <row r="31" spans="1:2" ht="24.75">
      <c r="A31" s="7" t="s">
        <v>42</v>
      </c>
      <c r="B31" s="6" t="s">
        <v>43</v>
      </c>
    </row>
    <row r="32" spans="1:2">
      <c r="A32" s="2" t="s">
        <v>44</v>
      </c>
      <c r="B32" s="6" t="s">
        <v>45</v>
      </c>
    </row>
    <row r="33" spans="1:2">
      <c r="A33" s="1" t="s">
        <v>46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58717-412E-4E07-A540-7F21B777C706}">
  <dimension ref="A1:C37"/>
  <sheetViews>
    <sheetView topLeftCell="A7" workbookViewId="0">
      <selection activeCell="B26" sqref="B26"/>
    </sheetView>
  </sheetViews>
  <sheetFormatPr defaultRowHeight="15"/>
  <cols>
    <col min="1" max="1" width="39.28515625" style="1" bestFit="1" customWidth="1"/>
    <col min="2" max="2" width="15" style="8" bestFit="1" customWidth="1"/>
    <col min="3" max="3" width="11.28515625" style="8" bestFit="1" customWidth="1"/>
  </cols>
  <sheetData>
    <row r="1" spans="1:3">
      <c r="A1" s="2" t="s">
        <v>0</v>
      </c>
      <c r="B1" s="9" t="s">
        <v>132</v>
      </c>
      <c r="C1" s="9" t="s">
        <v>133</v>
      </c>
    </row>
    <row r="2" spans="1:3">
      <c r="A2" s="4" t="s">
        <v>134</v>
      </c>
      <c r="B2" s="14"/>
      <c r="C2" s="14"/>
    </row>
    <row r="3" spans="1:3">
      <c r="A3" s="5" t="s">
        <v>135</v>
      </c>
      <c r="B3" s="11">
        <f>(Rozpočet!F9+Rozpočet!F16+Rozpočet!F28)</f>
        <v>0</v>
      </c>
      <c r="C3" s="11"/>
    </row>
    <row r="4" spans="1:3">
      <c r="A4" s="5" t="s">
        <v>136</v>
      </c>
      <c r="B4" s="11">
        <f>B3 * Parametry!B16 / 100</f>
        <v>0</v>
      </c>
      <c r="C4" s="11">
        <f>B3 * Parametry!B17 / 100</f>
        <v>0</v>
      </c>
    </row>
    <row r="5" spans="1:3">
      <c r="A5" s="5" t="s">
        <v>137</v>
      </c>
      <c r="B5" s="11"/>
      <c r="C5" s="11">
        <f>(Rozpočet!F58) + (Rozpočet!F43)</f>
        <v>0</v>
      </c>
    </row>
    <row r="6" spans="1:3">
      <c r="A6" s="5" t="s">
        <v>138</v>
      </c>
      <c r="B6" s="11"/>
      <c r="C6" s="11">
        <f>(Rozpočet!H9+Rozpočet!H16+Rozpočet!H28) + (Rozpočet!H58) + (Rozpočet!H43)</f>
        <v>0</v>
      </c>
    </row>
    <row r="7" spans="1:3">
      <c r="A7" s="6" t="s">
        <v>139</v>
      </c>
      <c r="B7" s="15">
        <f>B3 + B4</f>
        <v>0</v>
      </c>
      <c r="C7" s="15">
        <f>C3 + C4 + C5 + C6</f>
        <v>0</v>
      </c>
    </row>
    <row r="8" spans="1:3">
      <c r="A8" s="5" t="s">
        <v>140</v>
      </c>
      <c r="B8" s="11"/>
      <c r="C8" s="11">
        <f>(C5 + C6) * Parametry!B18 / 100</f>
        <v>0</v>
      </c>
    </row>
    <row r="9" spans="1:3">
      <c r="A9" s="5" t="s">
        <v>141</v>
      </c>
      <c r="B9" s="11"/>
      <c r="C9" s="11">
        <f>0 + 0</f>
        <v>0</v>
      </c>
    </row>
    <row r="10" spans="1:3">
      <c r="A10" s="5" t="s">
        <v>142</v>
      </c>
      <c r="B10" s="11"/>
      <c r="C10" s="11">
        <f>0 + 0</f>
        <v>0</v>
      </c>
    </row>
    <row r="11" spans="1:3">
      <c r="A11" s="5" t="s">
        <v>143</v>
      </c>
      <c r="B11" s="11"/>
      <c r="C11" s="11">
        <f>(C9 + C10) * Parametry!B19 / 100</f>
        <v>0</v>
      </c>
    </row>
    <row r="12" spans="1:3">
      <c r="A12" s="6" t="s">
        <v>144</v>
      </c>
      <c r="B12" s="15">
        <f>B7</f>
        <v>0</v>
      </c>
      <c r="C12" s="15">
        <f>C7 + C8 + C9 + C10 + C11</f>
        <v>0</v>
      </c>
    </row>
    <row r="13" spans="1:3">
      <c r="A13" s="5" t="s">
        <v>145</v>
      </c>
      <c r="B13" s="11"/>
      <c r="C13" s="11">
        <f>(B12 + C12) * Parametry!B20 / 100</f>
        <v>0</v>
      </c>
    </row>
    <row r="14" spans="1:3">
      <c r="A14" s="5" t="s">
        <v>146</v>
      </c>
      <c r="B14" s="11"/>
      <c r="C14" s="11">
        <f>(B12 + C12) * Parametry!B21 / 100</f>
        <v>0</v>
      </c>
    </row>
    <row r="15" spans="1:3">
      <c r="A15" s="5" t="s">
        <v>147</v>
      </c>
      <c r="B15" s="11"/>
      <c r="C15" s="11">
        <f>(B7 + C7) * Parametry!B22 / 100</f>
        <v>0</v>
      </c>
    </row>
    <row r="16" spans="1:3">
      <c r="A16" s="4" t="s">
        <v>148</v>
      </c>
      <c r="B16" s="14"/>
      <c r="C16" s="14">
        <f>B12 + C12 + C13 + C14 + C15</f>
        <v>0</v>
      </c>
    </row>
    <row r="17" spans="1:3">
      <c r="A17" s="5" t="s">
        <v>11</v>
      </c>
      <c r="B17" s="11"/>
      <c r="C17" s="11"/>
    </row>
    <row r="18" spans="1:3">
      <c r="A18" s="4" t="s">
        <v>149</v>
      </c>
      <c r="B18" s="14"/>
      <c r="C18" s="14"/>
    </row>
    <row r="19" spans="1:3">
      <c r="A19" s="5" t="s">
        <v>150</v>
      </c>
      <c r="B19" s="11"/>
      <c r="C19" s="11">
        <f>C12 * Parametry!B23 / 100</f>
        <v>0</v>
      </c>
    </row>
    <row r="20" spans="1:3">
      <c r="A20" s="5" t="s">
        <v>151</v>
      </c>
      <c r="B20" s="11"/>
      <c r="C20" s="11">
        <f>C12 * Parametry!B24 / 100</f>
        <v>0</v>
      </c>
    </row>
    <row r="21" spans="1:3">
      <c r="A21" s="4" t="s">
        <v>152</v>
      </c>
      <c r="B21" s="14"/>
      <c r="C21" s="14">
        <f>C19 + C20</f>
        <v>0</v>
      </c>
    </row>
    <row r="22" spans="1:3">
      <c r="A22" s="5" t="s">
        <v>153</v>
      </c>
      <c r="B22" s="11"/>
      <c r="C22" s="11">
        <f>Parametry!B25 * Parametry!B28 * (C16 * Parametry!B27)^Parametry!B26</f>
        <v>0</v>
      </c>
    </row>
    <row r="23" spans="1:3">
      <c r="A23" s="5" t="s">
        <v>11</v>
      </c>
      <c r="B23" s="11"/>
      <c r="C23" s="11"/>
    </row>
    <row r="24" spans="1:3">
      <c r="A24" s="3" t="s">
        <v>154</v>
      </c>
      <c r="B24" s="10"/>
      <c r="C24" s="10">
        <f>C16 + C21 + C22</f>
        <v>0</v>
      </c>
    </row>
    <row r="25" spans="1:3">
      <c r="A25" s="5" t="s">
        <v>155</v>
      </c>
      <c r="B25" s="11">
        <f>C24</f>
        <v>0</v>
      </c>
      <c r="C25" s="11">
        <f>B25 * Parametry!B31 / 100</f>
        <v>0</v>
      </c>
    </row>
    <row r="26" spans="1:3">
      <c r="A26" s="5" t="s">
        <v>156</v>
      </c>
      <c r="B26" s="11"/>
      <c r="C26" s="11">
        <f>B26 * Parametry!B32 / 100</f>
        <v>0</v>
      </c>
    </row>
    <row r="27" spans="1:3">
      <c r="A27" s="3" t="s">
        <v>157</v>
      </c>
      <c r="B27" s="10"/>
      <c r="C27" s="10">
        <f>C24 + C25 + C26</f>
        <v>0</v>
      </c>
    </row>
    <row r="28" spans="1:3">
      <c r="A28" s="5" t="s">
        <v>11</v>
      </c>
      <c r="B28" s="11"/>
      <c r="C28" s="11"/>
    </row>
    <row r="29" spans="1:3">
      <c r="A29" s="5" t="s">
        <v>158</v>
      </c>
      <c r="B29" s="11"/>
      <c r="C29" s="11">
        <f>C24 * Parametry!B29 / 100</f>
        <v>0</v>
      </c>
    </row>
    <row r="30" spans="1:3">
      <c r="A30" s="5" t="s">
        <v>158</v>
      </c>
      <c r="B30" s="11"/>
      <c r="C30" s="11">
        <f>C24 * Parametry!B30 / 100</f>
        <v>0</v>
      </c>
    </row>
    <row r="31" spans="1:3">
      <c r="A31" s="4" t="s">
        <v>159</v>
      </c>
      <c r="B31" s="16" t="s">
        <v>50</v>
      </c>
      <c r="C31" s="16" t="s">
        <v>52</v>
      </c>
    </row>
    <row r="32" spans="1:3">
      <c r="A32" s="5" t="s">
        <v>56</v>
      </c>
      <c r="B32" s="11">
        <f>(Rozpočet!F9)</f>
        <v>0</v>
      </c>
      <c r="C32" s="11">
        <f>(Rozpočet!H9)</f>
        <v>0</v>
      </c>
    </row>
    <row r="33" spans="1:3">
      <c r="A33" s="5" t="s">
        <v>71</v>
      </c>
      <c r="B33" s="11">
        <f>(Rozpočet!F16)</f>
        <v>0</v>
      </c>
      <c r="C33" s="11">
        <f>(Rozpočet!H16)</f>
        <v>0</v>
      </c>
    </row>
    <row r="34" spans="1:3">
      <c r="A34" s="5" t="s">
        <v>76</v>
      </c>
      <c r="B34" s="11">
        <f>(Rozpočet!F28)</f>
        <v>0</v>
      </c>
      <c r="C34" s="11">
        <f>(Rozpočet!H28)</f>
        <v>0</v>
      </c>
    </row>
    <row r="35" spans="1:3">
      <c r="A35" s="5" t="s">
        <v>93</v>
      </c>
      <c r="B35" s="11">
        <f>(Rozpočet!F43)</f>
        <v>0</v>
      </c>
      <c r="C35" s="11">
        <f>(Rozpočet!H43)</f>
        <v>0</v>
      </c>
    </row>
    <row r="36" spans="1:3">
      <c r="A36" s="5" t="s">
        <v>110</v>
      </c>
      <c r="B36" s="11">
        <f>(Rozpočet!F58)</f>
        <v>0</v>
      </c>
      <c r="C36" s="11">
        <f>(Rozpočet!H58)</f>
        <v>0</v>
      </c>
    </row>
    <row r="37" spans="1:3">
      <c r="A37" s="5" t="s">
        <v>11</v>
      </c>
      <c r="B37" s="11"/>
      <c r="C37" s="1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CA0AB-B8D1-427D-92C0-6EAC980CF427}">
  <dimension ref="A1:J59"/>
  <sheetViews>
    <sheetView tabSelected="1" topLeftCell="A34" workbookViewId="0">
      <selection activeCell="E28" sqref="E28"/>
    </sheetView>
  </sheetViews>
  <sheetFormatPr defaultRowHeight="15"/>
  <cols>
    <col min="1" max="1" width="6.140625" style="1" bestFit="1" customWidth="1"/>
    <col min="2" max="2" width="54.28515625" style="1" bestFit="1" customWidth="1"/>
    <col min="3" max="3" width="4" style="1" bestFit="1" customWidth="1"/>
    <col min="4" max="4" width="5.42578125" style="8" bestFit="1" customWidth="1"/>
    <col min="5" max="5" width="8.85546875" style="8" bestFit="1" customWidth="1"/>
    <col min="6" max="6" width="13.42578125" style="8" bestFit="1" customWidth="1"/>
    <col min="7" max="7" width="7.85546875" style="8" bestFit="1" customWidth="1"/>
    <col min="8" max="8" width="12.5703125" style="8" bestFit="1" customWidth="1"/>
    <col min="9" max="9" width="8.85546875" style="8" bestFit="1" customWidth="1"/>
    <col min="10" max="10" width="11.42578125" style="8" bestFit="1" customWidth="1"/>
  </cols>
  <sheetData>
    <row r="1" spans="1:10">
      <c r="A1" s="2" t="s">
        <v>47</v>
      </c>
      <c r="B1" s="2" t="s">
        <v>0</v>
      </c>
      <c r="C1" s="2" t="s">
        <v>48</v>
      </c>
      <c r="D1" s="9" t="s">
        <v>49</v>
      </c>
      <c r="E1" s="9" t="s">
        <v>50</v>
      </c>
      <c r="F1" s="9" t="s">
        <v>51</v>
      </c>
      <c r="G1" s="9" t="s">
        <v>52</v>
      </c>
      <c r="H1" s="9" t="s">
        <v>53</v>
      </c>
      <c r="I1" s="9" t="s">
        <v>54</v>
      </c>
      <c r="J1" s="9" t="s">
        <v>55</v>
      </c>
    </row>
    <row r="2" spans="1:10">
      <c r="A2" s="3" t="s">
        <v>11</v>
      </c>
      <c r="B2" s="3" t="s">
        <v>56</v>
      </c>
      <c r="C2" s="3" t="s">
        <v>11</v>
      </c>
      <c r="D2" s="10"/>
      <c r="E2" s="10"/>
      <c r="F2" s="10"/>
      <c r="G2" s="10"/>
      <c r="H2" s="10"/>
      <c r="I2" s="10"/>
      <c r="J2" s="10"/>
    </row>
    <row r="3" spans="1:10">
      <c r="A3" s="5" t="s">
        <v>57</v>
      </c>
      <c r="B3" s="5" t="s">
        <v>58</v>
      </c>
      <c r="C3" s="5" t="s">
        <v>59</v>
      </c>
      <c r="D3" s="11">
        <v>1</v>
      </c>
      <c r="E3" s="11">
        <v>0</v>
      </c>
      <c r="F3" s="11">
        <f t="shared" ref="F3:F8" si="0">D3*E3</f>
        <v>0</v>
      </c>
      <c r="G3" s="11">
        <v>0</v>
      </c>
      <c r="H3" s="11">
        <f t="shared" ref="H3:H8" si="1">D3*G3</f>
        <v>0</v>
      </c>
      <c r="I3" s="11">
        <f t="shared" ref="I3:J8" si="2">E3+G3</f>
        <v>0</v>
      </c>
      <c r="J3" s="11">
        <f t="shared" si="2"/>
        <v>0</v>
      </c>
    </row>
    <row r="4" spans="1:10">
      <c r="A4" s="5" t="s">
        <v>60</v>
      </c>
      <c r="B4" s="5" t="s">
        <v>61</v>
      </c>
      <c r="C4" s="5" t="s">
        <v>59</v>
      </c>
      <c r="D4" s="11">
        <v>3</v>
      </c>
      <c r="E4" s="11">
        <v>0</v>
      </c>
      <c r="F4" s="11">
        <f t="shared" si="0"/>
        <v>0</v>
      </c>
      <c r="G4" s="11">
        <v>0</v>
      </c>
      <c r="H4" s="11">
        <f t="shared" si="1"/>
        <v>0</v>
      </c>
      <c r="I4" s="11">
        <f t="shared" si="2"/>
        <v>0</v>
      </c>
      <c r="J4" s="11">
        <f t="shared" si="2"/>
        <v>0</v>
      </c>
    </row>
    <row r="5" spans="1:10">
      <c r="A5" s="5" t="s">
        <v>62</v>
      </c>
      <c r="B5" s="5" t="s">
        <v>63</v>
      </c>
      <c r="C5" s="5" t="s">
        <v>59</v>
      </c>
      <c r="D5" s="11">
        <v>4</v>
      </c>
      <c r="E5" s="11">
        <v>0</v>
      </c>
      <c r="F5" s="11">
        <f t="shared" si="0"/>
        <v>0</v>
      </c>
      <c r="G5" s="11">
        <v>0</v>
      </c>
      <c r="H5" s="11">
        <f t="shared" si="1"/>
        <v>0</v>
      </c>
      <c r="I5" s="11">
        <f t="shared" si="2"/>
        <v>0</v>
      </c>
      <c r="J5" s="11">
        <f t="shared" si="2"/>
        <v>0</v>
      </c>
    </row>
    <row r="6" spans="1:10">
      <c r="A6" s="5" t="s">
        <v>64</v>
      </c>
      <c r="B6" s="5" t="s">
        <v>65</v>
      </c>
      <c r="C6" s="5" t="s">
        <v>59</v>
      </c>
      <c r="D6" s="11">
        <v>4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f t="shared" si="2"/>
        <v>0</v>
      </c>
      <c r="J6" s="11">
        <f t="shared" si="2"/>
        <v>0</v>
      </c>
    </row>
    <row r="7" spans="1:10">
      <c r="A7" s="5" t="s">
        <v>66</v>
      </c>
      <c r="B7" s="5" t="s">
        <v>67</v>
      </c>
      <c r="C7" s="5" t="s">
        <v>59</v>
      </c>
      <c r="D7" s="11">
        <v>2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f t="shared" si="2"/>
        <v>0</v>
      </c>
      <c r="J7" s="11">
        <f t="shared" si="2"/>
        <v>0</v>
      </c>
    </row>
    <row r="8" spans="1:10">
      <c r="A8" s="5" t="s">
        <v>68</v>
      </c>
      <c r="B8" s="5" t="s">
        <v>69</v>
      </c>
      <c r="C8" s="5" t="s">
        <v>59</v>
      </c>
      <c r="D8" s="11">
        <v>1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f t="shared" si="2"/>
        <v>0</v>
      </c>
      <c r="J8" s="11">
        <f t="shared" si="2"/>
        <v>0</v>
      </c>
    </row>
    <row r="9" spans="1:10">
      <c r="A9" s="3" t="s">
        <v>11</v>
      </c>
      <c r="B9" s="3" t="s">
        <v>70</v>
      </c>
      <c r="C9" s="3" t="s">
        <v>11</v>
      </c>
      <c r="D9" s="10"/>
      <c r="E9" s="10"/>
      <c r="F9" s="10">
        <f>SUM(F3:F8)</f>
        <v>0</v>
      </c>
      <c r="G9" s="10"/>
      <c r="H9" s="10">
        <f>SUM(H3:H8)</f>
        <v>0</v>
      </c>
      <c r="I9" s="10"/>
      <c r="J9" s="10">
        <f>SUM(J3:J8)</f>
        <v>0</v>
      </c>
    </row>
    <row r="10" spans="1:10">
      <c r="A10" s="5" t="s">
        <v>11</v>
      </c>
      <c r="B10" s="5" t="s">
        <v>11</v>
      </c>
      <c r="C10" s="5" t="s">
        <v>11</v>
      </c>
      <c r="D10" s="11"/>
      <c r="E10" s="11"/>
      <c r="F10" s="11"/>
      <c r="G10" s="11"/>
      <c r="H10" s="11"/>
      <c r="I10" s="11"/>
      <c r="J10" s="11"/>
    </row>
    <row r="11" spans="1:10">
      <c r="A11" s="5" t="s">
        <v>11</v>
      </c>
      <c r="B11" s="5" t="s">
        <v>11</v>
      </c>
      <c r="C11" s="5" t="s">
        <v>11</v>
      </c>
      <c r="D11" s="11"/>
      <c r="E11" s="11"/>
      <c r="F11" s="11"/>
      <c r="G11" s="11"/>
      <c r="H11" s="11"/>
      <c r="I11" s="11"/>
      <c r="J11" s="11"/>
    </row>
    <row r="12" spans="1:10">
      <c r="A12" s="5" t="s">
        <v>11</v>
      </c>
      <c r="B12" s="5" t="s">
        <v>11</v>
      </c>
      <c r="C12" s="5" t="s">
        <v>11</v>
      </c>
      <c r="D12" s="11"/>
      <c r="E12" s="11"/>
      <c r="F12" s="11"/>
      <c r="G12" s="11"/>
      <c r="H12" s="11"/>
      <c r="I12" s="11"/>
      <c r="J12" s="11"/>
    </row>
    <row r="13" spans="1:10">
      <c r="A13" s="3" t="s">
        <v>11</v>
      </c>
      <c r="B13" s="3" t="s">
        <v>71</v>
      </c>
      <c r="C13" s="3" t="s">
        <v>11</v>
      </c>
      <c r="D13" s="10"/>
      <c r="E13" s="10"/>
      <c r="F13" s="10"/>
      <c r="G13" s="10"/>
      <c r="H13" s="10"/>
      <c r="I13" s="10"/>
      <c r="J13" s="10"/>
    </row>
    <row r="14" spans="1:10">
      <c r="A14" s="5" t="s">
        <v>11</v>
      </c>
      <c r="B14" s="5" t="s">
        <v>72</v>
      </c>
      <c r="C14" s="5" t="s">
        <v>59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f>E14+G14</f>
        <v>0</v>
      </c>
      <c r="J14" s="11">
        <f>F14+H14</f>
        <v>0</v>
      </c>
    </row>
    <row r="15" spans="1:10">
      <c r="A15" s="5" t="s">
        <v>73</v>
      </c>
      <c r="B15" s="5" t="s">
        <v>74</v>
      </c>
      <c r="C15" s="5" t="s">
        <v>59</v>
      </c>
      <c r="D15" s="11">
        <v>1</v>
      </c>
      <c r="E15" s="11">
        <v>0</v>
      </c>
      <c r="F15" s="11">
        <f>D15*E15</f>
        <v>0</v>
      </c>
      <c r="G15" s="11">
        <v>0</v>
      </c>
      <c r="H15" s="11">
        <f>D15*G15</f>
        <v>0</v>
      </c>
      <c r="I15" s="11">
        <f>E15+G15</f>
        <v>0</v>
      </c>
      <c r="J15" s="11">
        <f>F15+H15</f>
        <v>0</v>
      </c>
    </row>
    <row r="16" spans="1:10">
      <c r="A16" s="3" t="s">
        <v>11</v>
      </c>
      <c r="B16" s="3" t="s">
        <v>75</v>
      </c>
      <c r="C16" s="3" t="s">
        <v>11</v>
      </c>
      <c r="D16" s="10"/>
      <c r="E16" s="10"/>
      <c r="F16" s="10">
        <f>SUM(F14:F15)</f>
        <v>0</v>
      </c>
      <c r="G16" s="10"/>
      <c r="H16" s="10">
        <f>SUM(H14:H15)</f>
        <v>0</v>
      </c>
      <c r="I16" s="10"/>
      <c r="J16" s="10">
        <f>SUM(J14:J15)</f>
        <v>0</v>
      </c>
    </row>
    <row r="17" spans="1:10">
      <c r="A17" s="5" t="s">
        <v>11</v>
      </c>
      <c r="B17" s="5" t="s">
        <v>11</v>
      </c>
      <c r="C17" s="5" t="s">
        <v>11</v>
      </c>
      <c r="D17" s="11"/>
      <c r="E17" s="11"/>
      <c r="F17" s="11"/>
      <c r="G17" s="11"/>
      <c r="H17" s="11"/>
      <c r="I17" s="11"/>
      <c r="J17" s="11"/>
    </row>
    <row r="18" spans="1:10">
      <c r="A18" s="5" t="s">
        <v>11</v>
      </c>
      <c r="B18" s="5" t="s">
        <v>11</v>
      </c>
      <c r="C18" s="5" t="s">
        <v>11</v>
      </c>
      <c r="D18" s="11"/>
      <c r="E18" s="11"/>
      <c r="F18" s="11"/>
      <c r="G18" s="11"/>
      <c r="H18" s="11"/>
      <c r="I18" s="11"/>
      <c r="J18" s="11"/>
    </row>
    <row r="19" spans="1:10">
      <c r="A19" s="5" t="s">
        <v>11</v>
      </c>
      <c r="B19" s="5" t="s">
        <v>11</v>
      </c>
      <c r="C19" s="5" t="s">
        <v>11</v>
      </c>
      <c r="D19" s="11"/>
      <c r="E19" s="11"/>
      <c r="F19" s="11"/>
      <c r="G19" s="11"/>
      <c r="H19" s="11"/>
      <c r="I19" s="11"/>
      <c r="J19" s="11"/>
    </row>
    <row r="20" spans="1:10">
      <c r="A20" s="3" t="s">
        <v>11</v>
      </c>
      <c r="B20" s="3" t="s">
        <v>76</v>
      </c>
      <c r="C20" s="3" t="s">
        <v>11</v>
      </c>
      <c r="D20" s="10"/>
      <c r="E20" s="10"/>
      <c r="F20" s="10"/>
      <c r="G20" s="10"/>
      <c r="H20" s="10"/>
      <c r="I20" s="10"/>
      <c r="J20" s="10"/>
    </row>
    <row r="21" spans="1:10">
      <c r="A21" s="5" t="s">
        <v>77</v>
      </c>
      <c r="B21" s="5" t="s">
        <v>78</v>
      </c>
      <c r="C21" s="5" t="s">
        <v>79</v>
      </c>
      <c r="D21" s="11">
        <v>4</v>
      </c>
      <c r="E21" s="11">
        <v>0</v>
      </c>
      <c r="F21" s="11">
        <f t="shared" ref="F21:F27" si="3">D21*E21</f>
        <v>0</v>
      </c>
      <c r="G21" s="11">
        <v>0</v>
      </c>
      <c r="H21" s="11">
        <f t="shared" ref="H21:H27" si="4">D21*G21</f>
        <v>0</v>
      </c>
      <c r="I21" s="11">
        <f t="shared" ref="I21:J27" si="5">E21+G21</f>
        <v>0</v>
      </c>
      <c r="J21" s="11">
        <f t="shared" si="5"/>
        <v>0</v>
      </c>
    </row>
    <row r="22" spans="1:10">
      <c r="A22" s="5" t="s">
        <v>80</v>
      </c>
      <c r="B22" s="5" t="s">
        <v>81</v>
      </c>
      <c r="C22" s="5" t="s">
        <v>59</v>
      </c>
      <c r="D22" s="11">
        <v>8</v>
      </c>
      <c r="E22" s="11">
        <v>0</v>
      </c>
      <c r="F22" s="11">
        <f t="shared" si="3"/>
        <v>0</v>
      </c>
      <c r="G22" s="11">
        <v>0</v>
      </c>
      <c r="H22" s="11">
        <f t="shared" si="4"/>
        <v>0</v>
      </c>
      <c r="I22" s="11">
        <f t="shared" si="5"/>
        <v>0</v>
      </c>
      <c r="J22" s="11">
        <f t="shared" si="5"/>
        <v>0</v>
      </c>
    </row>
    <row r="23" spans="1:10">
      <c r="A23" s="5" t="s">
        <v>82</v>
      </c>
      <c r="B23" s="5" t="s">
        <v>83</v>
      </c>
      <c r="C23" s="5" t="s">
        <v>59</v>
      </c>
      <c r="D23" s="11">
        <v>8</v>
      </c>
      <c r="E23" s="11">
        <v>0</v>
      </c>
      <c r="F23" s="11">
        <f t="shared" si="3"/>
        <v>0</v>
      </c>
      <c r="G23" s="11">
        <v>0</v>
      </c>
      <c r="H23" s="11">
        <f t="shared" si="4"/>
        <v>0</v>
      </c>
      <c r="I23" s="11">
        <f t="shared" si="5"/>
        <v>0</v>
      </c>
      <c r="J23" s="11">
        <f t="shared" si="5"/>
        <v>0</v>
      </c>
    </row>
    <row r="24" spans="1:10">
      <c r="A24" s="5" t="s">
        <v>84</v>
      </c>
      <c r="B24" s="5" t="s">
        <v>85</v>
      </c>
      <c r="C24" s="5" t="s">
        <v>59</v>
      </c>
      <c r="D24" s="11">
        <v>8</v>
      </c>
      <c r="E24" s="11">
        <v>0</v>
      </c>
      <c r="F24" s="11">
        <f t="shared" si="3"/>
        <v>0</v>
      </c>
      <c r="G24" s="11">
        <v>0</v>
      </c>
      <c r="H24" s="11">
        <f t="shared" si="4"/>
        <v>0</v>
      </c>
      <c r="I24" s="11">
        <f t="shared" si="5"/>
        <v>0</v>
      </c>
      <c r="J24" s="11">
        <f t="shared" si="5"/>
        <v>0</v>
      </c>
    </row>
    <row r="25" spans="1:10">
      <c r="A25" s="5" t="s">
        <v>86</v>
      </c>
      <c r="B25" s="5" t="s">
        <v>87</v>
      </c>
      <c r="C25" s="5" t="s">
        <v>59</v>
      </c>
      <c r="D25" s="11">
        <v>8</v>
      </c>
      <c r="E25" s="11">
        <v>0</v>
      </c>
      <c r="F25" s="11">
        <f t="shared" si="3"/>
        <v>0</v>
      </c>
      <c r="G25" s="11">
        <v>0</v>
      </c>
      <c r="H25" s="11">
        <f t="shared" si="4"/>
        <v>0</v>
      </c>
      <c r="I25" s="11">
        <f t="shared" si="5"/>
        <v>0</v>
      </c>
      <c r="J25" s="11">
        <f t="shared" si="5"/>
        <v>0</v>
      </c>
    </row>
    <row r="26" spans="1:10">
      <c r="A26" s="5" t="s">
        <v>88</v>
      </c>
      <c r="B26" s="5" t="s">
        <v>89</v>
      </c>
      <c r="C26" s="5" t="s">
        <v>59</v>
      </c>
      <c r="D26" s="11">
        <v>1</v>
      </c>
      <c r="E26" s="11">
        <v>0</v>
      </c>
      <c r="F26" s="11">
        <f t="shared" si="3"/>
        <v>0</v>
      </c>
      <c r="G26" s="11">
        <v>0</v>
      </c>
      <c r="H26" s="11">
        <f t="shared" si="4"/>
        <v>0</v>
      </c>
      <c r="I26" s="11">
        <f t="shared" si="5"/>
        <v>0</v>
      </c>
      <c r="J26" s="11">
        <f t="shared" si="5"/>
        <v>0</v>
      </c>
    </row>
    <row r="27" spans="1:10">
      <c r="A27" s="5" t="s">
        <v>90</v>
      </c>
      <c r="B27" s="5" t="s">
        <v>91</v>
      </c>
      <c r="C27" s="5" t="s">
        <v>79</v>
      </c>
      <c r="D27" s="11">
        <v>12</v>
      </c>
      <c r="E27" s="11">
        <v>0</v>
      </c>
      <c r="F27" s="11">
        <f t="shared" si="3"/>
        <v>0</v>
      </c>
      <c r="G27" s="11">
        <v>0</v>
      </c>
      <c r="H27" s="11">
        <f t="shared" si="4"/>
        <v>0</v>
      </c>
      <c r="I27" s="11">
        <f t="shared" si="5"/>
        <v>0</v>
      </c>
      <c r="J27" s="11">
        <f t="shared" si="5"/>
        <v>0</v>
      </c>
    </row>
    <row r="28" spans="1:10">
      <c r="A28" s="3" t="s">
        <v>11</v>
      </c>
      <c r="B28" s="3" t="s">
        <v>92</v>
      </c>
      <c r="C28" s="3" t="s">
        <v>11</v>
      </c>
      <c r="D28" s="10"/>
      <c r="E28" s="10"/>
      <c r="F28" s="10">
        <f>SUM(F21:F27)</f>
        <v>0</v>
      </c>
      <c r="G28" s="10"/>
      <c r="H28" s="10">
        <f>SUM(H21:H27)</f>
        <v>0</v>
      </c>
      <c r="I28" s="10"/>
      <c r="J28" s="10">
        <f>SUM(J21:J27)</f>
        <v>0</v>
      </c>
    </row>
    <row r="29" spans="1:10">
      <c r="A29" s="5" t="s">
        <v>11</v>
      </c>
      <c r="B29" s="5" t="s">
        <v>11</v>
      </c>
      <c r="C29" s="5" t="s">
        <v>11</v>
      </c>
      <c r="D29" s="11"/>
      <c r="E29" s="11"/>
      <c r="F29" s="11"/>
      <c r="G29" s="11"/>
      <c r="H29" s="11"/>
      <c r="I29" s="11"/>
      <c r="J29" s="11"/>
    </row>
    <row r="30" spans="1:10">
      <c r="A30" s="5" t="s">
        <v>11</v>
      </c>
      <c r="B30" s="5" t="s">
        <v>11</v>
      </c>
      <c r="C30" s="5" t="s">
        <v>11</v>
      </c>
      <c r="D30" s="11"/>
      <c r="E30" s="11"/>
      <c r="F30" s="11"/>
      <c r="G30" s="11"/>
      <c r="H30" s="11"/>
      <c r="I30" s="11"/>
      <c r="J30" s="11"/>
    </row>
    <row r="31" spans="1:10">
      <c r="A31" s="5" t="s">
        <v>11</v>
      </c>
      <c r="B31" s="5" t="s">
        <v>11</v>
      </c>
      <c r="C31" s="5" t="s">
        <v>11</v>
      </c>
      <c r="D31" s="11"/>
      <c r="E31" s="11"/>
      <c r="F31" s="11"/>
      <c r="G31" s="11"/>
      <c r="H31" s="11"/>
      <c r="I31" s="11"/>
      <c r="J31" s="11"/>
    </row>
    <row r="32" spans="1:10">
      <c r="A32" s="3" t="s">
        <v>11</v>
      </c>
      <c r="B32" s="3" t="s">
        <v>93</v>
      </c>
      <c r="C32" s="3" t="s">
        <v>11</v>
      </c>
      <c r="D32" s="10"/>
      <c r="E32" s="10"/>
      <c r="F32" s="10"/>
      <c r="G32" s="10"/>
      <c r="H32" s="10"/>
      <c r="I32" s="10"/>
      <c r="J32" s="10"/>
    </row>
    <row r="33" spans="1:10">
      <c r="A33" s="12" t="s">
        <v>11</v>
      </c>
      <c r="B33" s="12" t="s">
        <v>94</v>
      </c>
      <c r="C33" s="12" t="s">
        <v>11</v>
      </c>
      <c r="D33" s="13"/>
      <c r="E33" s="13"/>
      <c r="F33" s="13"/>
      <c r="G33" s="13"/>
      <c r="H33" s="13"/>
      <c r="I33" s="13"/>
      <c r="J33" s="13"/>
    </row>
    <row r="34" spans="1:10">
      <c r="A34" s="5" t="s">
        <v>45</v>
      </c>
      <c r="B34" s="5" t="s">
        <v>95</v>
      </c>
      <c r="C34" s="5" t="s">
        <v>96</v>
      </c>
      <c r="D34" s="11">
        <v>25</v>
      </c>
      <c r="E34" s="11">
        <v>0</v>
      </c>
      <c r="F34" s="11">
        <f>D34*E34</f>
        <v>0</v>
      </c>
      <c r="G34" s="11">
        <v>0</v>
      </c>
      <c r="H34" s="11">
        <f>D34*G34</f>
        <v>0</v>
      </c>
      <c r="I34" s="11">
        <f>E34+G34</f>
        <v>0</v>
      </c>
      <c r="J34" s="11">
        <f>F34+H34</f>
        <v>0</v>
      </c>
    </row>
    <row r="35" spans="1:10">
      <c r="A35" s="12" t="s">
        <v>11</v>
      </c>
      <c r="B35" s="12" t="s">
        <v>97</v>
      </c>
      <c r="C35" s="12" t="s">
        <v>11</v>
      </c>
      <c r="D35" s="13"/>
      <c r="E35" s="13"/>
      <c r="F35" s="13"/>
      <c r="G35" s="13"/>
      <c r="H35" s="13"/>
      <c r="I35" s="13"/>
      <c r="J35" s="13"/>
    </row>
    <row r="36" spans="1:10">
      <c r="A36" s="5" t="s">
        <v>98</v>
      </c>
      <c r="B36" s="5" t="s">
        <v>99</v>
      </c>
      <c r="C36" s="5" t="s">
        <v>96</v>
      </c>
      <c r="D36" s="11">
        <v>40</v>
      </c>
      <c r="E36" s="11">
        <v>0</v>
      </c>
      <c r="F36" s="11">
        <f>D36*E36</f>
        <v>0</v>
      </c>
      <c r="G36" s="11">
        <v>0</v>
      </c>
      <c r="H36" s="11">
        <f>D36*G36</f>
        <v>0</v>
      </c>
      <c r="I36" s="11">
        <f>E36+G36</f>
        <v>0</v>
      </c>
      <c r="J36" s="11">
        <f>F36+H36</f>
        <v>0</v>
      </c>
    </row>
    <row r="37" spans="1:10">
      <c r="A37" s="12" t="s">
        <v>11</v>
      </c>
      <c r="B37" s="12" t="s">
        <v>100</v>
      </c>
      <c r="C37" s="12" t="s">
        <v>11</v>
      </c>
      <c r="D37" s="13"/>
      <c r="E37" s="13"/>
      <c r="F37" s="13"/>
      <c r="G37" s="13"/>
      <c r="H37" s="13"/>
      <c r="I37" s="13"/>
      <c r="J37" s="13"/>
    </row>
    <row r="38" spans="1:10">
      <c r="A38" s="5" t="s">
        <v>101</v>
      </c>
      <c r="B38" s="5" t="s">
        <v>102</v>
      </c>
      <c r="C38" s="5" t="s">
        <v>96</v>
      </c>
      <c r="D38" s="11">
        <v>80</v>
      </c>
      <c r="E38" s="11">
        <v>0</v>
      </c>
      <c r="F38" s="11">
        <f>D38*E38</f>
        <v>0</v>
      </c>
      <c r="G38" s="11">
        <v>0</v>
      </c>
      <c r="H38" s="11">
        <f>D38*G38</f>
        <v>0</v>
      </c>
      <c r="I38" s="11">
        <f>E38+G38</f>
        <v>0</v>
      </c>
      <c r="J38" s="11">
        <f>F38+H38</f>
        <v>0</v>
      </c>
    </row>
    <row r="39" spans="1:10">
      <c r="A39" s="12" t="s">
        <v>11</v>
      </c>
      <c r="B39" s="12" t="s">
        <v>103</v>
      </c>
      <c r="C39" s="12" t="s">
        <v>11</v>
      </c>
      <c r="D39" s="13"/>
      <c r="E39" s="13"/>
      <c r="F39" s="13"/>
      <c r="G39" s="13"/>
      <c r="H39" s="13"/>
      <c r="I39" s="13"/>
      <c r="J39" s="13"/>
    </row>
    <row r="40" spans="1:10">
      <c r="A40" s="5" t="s">
        <v>104</v>
      </c>
      <c r="B40" s="5" t="s">
        <v>105</v>
      </c>
      <c r="C40" s="5" t="s">
        <v>96</v>
      </c>
      <c r="D40" s="11">
        <v>80</v>
      </c>
      <c r="E40" s="11">
        <v>0</v>
      </c>
      <c r="F40" s="11">
        <f>D40*E40</f>
        <v>0</v>
      </c>
      <c r="G40" s="11">
        <v>0</v>
      </c>
      <c r="H40" s="11">
        <f>D40*G40</f>
        <v>0</v>
      </c>
      <c r="I40" s="11">
        <f t="shared" ref="I40:J42" si="6">E40+G40</f>
        <v>0</v>
      </c>
      <c r="J40" s="11">
        <f t="shared" si="6"/>
        <v>0</v>
      </c>
    </row>
    <row r="41" spans="1:10">
      <c r="A41" s="5" t="s">
        <v>106</v>
      </c>
      <c r="B41" s="5" t="s">
        <v>107</v>
      </c>
      <c r="C41" s="5" t="s">
        <v>96</v>
      </c>
      <c r="D41" s="11">
        <v>20</v>
      </c>
      <c r="E41" s="11">
        <v>0</v>
      </c>
      <c r="F41" s="11">
        <f>D41*E41</f>
        <v>0</v>
      </c>
      <c r="G41" s="11">
        <v>0</v>
      </c>
      <c r="H41" s="11">
        <f>D41*G41</f>
        <v>0</v>
      </c>
      <c r="I41" s="11">
        <f t="shared" si="6"/>
        <v>0</v>
      </c>
      <c r="J41" s="11">
        <f t="shared" si="6"/>
        <v>0</v>
      </c>
    </row>
    <row r="42" spans="1:10">
      <c r="A42" s="5" t="s">
        <v>108</v>
      </c>
      <c r="B42" s="5" t="s">
        <v>89</v>
      </c>
      <c r="C42" s="5" t="s">
        <v>59</v>
      </c>
      <c r="D42" s="11">
        <v>1</v>
      </c>
      <c r="E42" s="11">
        <v>0</v>
      </c>
      <c r="F42" s="11">
        <f>D42*E42</f>
        <v>0</v>
      </c>
      <c r="G42" s="11">
        <v>0</v>
      </c>
      <c r="H42" s="11">
        <f>D42*G42</f>
        <v>0</v>
      </c>
      <c r="I42" s="11">
        <f t="shared" si="6"/>
        <v>0</v>
      </c>
      <c r="J42" s="11">
        <f t="shared" si="6"/>
        <v>0</v>
      </c>
    </row>
    <row r="43" spans="1:10">
      <c r="A43" s="3" t="s">
        <v>11</v>
      </c>
      <c r="B43" s="3" t="s">
        <v>109</v>
      </c>
      <c r="C43" s="3" t="s">
        <v>11</v>
      </c>
      <c r="D43" s="10"/>
      <c r="E43" s="10"/>
      <c r="F43" s="10">
        <f>SUM(F33:F42)</f>
        <v>0</v>
      </c>
      <c r="G43" s="10"/>
      <c r="H43" s="10">
        <f>SUM(H33:H42)</f>
        <v>0</v>
      </c>
      <c r="I43" s="10"/>
      <c r="J43" s="10">
        <f>SUM(J33:J42)</f>
        <v>0</v>
      </c>
    </row>
    <row r="44" spans="1:10">
      <c r="A44" s="5" t="s">
        <v>11</v>
      </c>
      <c r="B44" s="5" t="s">
        <v>11</v>
      </c>
      <c r="C44" s="5" t="s">
        <v>11</v>
      </c>
      <c r="D44" s="11"/>
      <c r="E44" s="11"/>
      <c r="F44" s="11"/>
      <c r="G44" s="11"/>
      <c r="H44" s="11"/>
      <c r="I44" s="11"/>
      <c r="J44" s="11"/>
    </row>
    <row r="45" spans="1:10">
      <c r="A45" s="5" t="s">
        <v>11</v>
      </c>
      <c r="B45" s="5" t="s">
        <v>11</v>
      </c>
      <c r="C45" s="5" t="s">
        <v>11</v>
      </c>
      <c r="D45" s="11"/>
      <c r="E45" s="11"/>
      <c r="F45" s="11"/>
      <c r="G45" s="11"/>
      <c r="H45" s="11"/>
      <c r="I45" s="11"/>
      <c r="J45" s="11"/>
    </row>
    <row r="46" spans="1:10">
      <c r="A46" s="5" t="s">
        <v>11</v>
      </c>
      <c r="B46" s="5" t="s">
        <v>11</v>
      </c>
      <c r="C46" s="5" t="s">
        <v>11</v>
      </c>
      <c r="D46" s="11"/>
      <c r="E46" s="11"/>
      <c r="F46" s="11"/>
      <c r="G46" s="11"/>
      <c r="H46" s="11"/>
      <c r="I46" s="11"/>
      <c r="J46" s="11"/>
    </row>
    <row r="47" spans="1:10">
      <c r="A47" s="3" t="s">
        <v>11</v>
      </c>
      <c r="B47" s="3" t="s">
        <v>110</v>
      </c>
      <c r="C47" s="3" t="s">
        <v>11</v>
      </c>
      <c r="D47" s="10"/>
      <c r="E47" s="10"/>
      <c r="F47" s="10"/>
      <c r="G47" s="10"/>
      <c r="H47" s="10"/>
      <c r="I47" s="10"/>
      <c r="J47" s="10"/>
    </row>
    <row r="48" spans="1:10">
      <c r="A48" s="5" t="s">
        <v>43</v>
      </c>
      <c r="B48" s="5" t="s">
        <v>111</v>
      </c>
      <c r="C48" s="5" t="s">
        <v>59</v>
      </c>
      <c r="D48" s="11">
        <v>1</v>
      </c>
      <c r="E48" s="11">
        <v>0</v>
      </c>
      <c r="F48" s="11">
        <f>D48*E48</f>
        <v>0</v>
      </c>
      <c r="G48" s="11">
        <v>0</v>
      </c>
      <c r="H48" s="11">
        <f>D48*G48</f>
        <v>0</v>
      </c>
      <c r="I48" s="11">
        <f t="shared" ref="I48:J52" si="7">E48+G48</f>
        <v>0</v>
      </c>
      <c r="J48" s="11">
        <f t="shared" si="7"/>
        <v>0</v>
      </c>
    </row>
    <row r="49" spans="1:10">
      <c r="A49" s="5" t="s">
        <v>112</v>
      </c>
      <c r="B49" s="5" t="s">
        <v>113</v>
      </c>
      <c r="C49" s="5" t="s">
        <v>114</v>
      </c>
      <c r="D49" s="11">
        <v>55</v>
      </c>
      <c r="E49" s="11">
        <v>0</v>
      </c>
      <c r="F49" s="11">
        <f>D49*E49</f>
        <v>0</v>
      </c>
      <c r="G49" s="11">
        <v>0</v>
      </c>
      <c r="H49" s="11">
        <f>D49*G49</f>
        <v>0</v>
      </c>
      <c r="I49" s="11">
        <f t="shared" si="7"/>
        <v>0</v>
      </c>
      <c r="J49" s="11">
        <f t="shared" si="7"/>
        <v>0</v>
      </c>
    </row>
    <row r="50" spans="1:10">
      <c r="A50" s="5" t="s">
        <v>115</v>
      </c>
      <c r="B50" s="5" t="s">
        <v>116</v>
      </c>
      <c r="C50" s="5" t="s">
        <v>114</v>
      </c>
      <c r="D50" s="11">
        <v>55</v>
      </c>
      <c r="E50" s="11">
        <v>0</v>
      </c>
      <c r="F50" s="11">
        <f>D50*E50</f>
        <v>0</v>
      </c>
      <c r="G50" s="11">
        <v>0</v>
      </c>
      <c r="H50" s="11">
        <f>D50*G50</f>
        <v>0</v>
      </c>
      <c r="I50" s="11">
        <f t="shared" si="7"/>
        <v>0</v>
      </c>
      <c r="J50" s="11">
        <f t="shared" si="7"/>
        <v>0</v>
      </c>
    </row>
    <row r="51" spans="1:10">
      <c r="A51" s="5" t="s">
        <v>117</v>
      </c>
      <c r="B51" s="5" t="s">
        <v>118</v>
      </c>
      <c r="C51" s="5" t="s">
        <v>79</v>
      </c>
      <c r="D51" s="11">
        <v>2</v>
      </c>
      <c r="E51" s="11">
        <v>0</v>
      </c>
      <c r="F51" s="11">
        <f>D51*E51</f>
        <v>0</v>
      </c>
      <c r="G51" s="11">
        <v>0</v>
      </c>
      <c r="H51" s="11">
        <f>D51*G51</f>
        <v>0</v>
      </c>
      <c r="I51" s="11">
        <f t="shared" si="7"/>
        <v>0</v>
      </c>
      <c r="J51" s="11">
        <f t="shared" si="7"/>
        <v>0</v>
      </c>
    </row>
    <row r="52" spans="1:10">
      <c r="A52" s="5" t="s">
        <v>119</v>
      </c>
      <c r="B52" s="5" t="s">
        <v>120</v>
      </c>
      <c r="C52" s="5" t="s">
        <v>79</v>
      </c>
      <c r="D52" s="11">
        <v>3</v>
      </c>
      <c r="E52" s="11">
        <v>0</v>
      </c>
      <c r="F52" s="11">
        <f>D52*E52</f>
        <v>0</v>
      </c>
      <c r="G52" s="11">
        <v>0</v>
      </c>
      <c r="H52" s="11">
        <f>D52*G52</f>
        <v>0</v>
      </c>
      <c r="I52" s="11">
        <f t="shared" si="7"/>
        <v>0</v>
      </c>
      <c r="J52" s="11">
        <f t="shared" si="7"/>
        <v>0</v>
      </c>
    </row>
    <row r="53" spans="1:10">
      <c r="A53" s="5" t="s">
        <v>121</v>
      </c>
      <c r="B53" s="5" t="s">
        <v>122</v>
      </c>
      <c r="C53" s="5" t="s">
        <v>79</v>
      </c>
      <c r="D53" s="11">
        <v>6</v>
      </c>
      <c r="E53" s="11">
        <v>0</v>
      </c>
      <c r="F53" s="11">
        <f>D53*E53</f>
        <v>0</v>
      </c>
      <c r="G53" s="11">
        <v>0</v>
      </c>
      <c r="H53" s="11">
        <f>D53*G53</f>
        <v>0</v>
      </c>
      <c r="I53" s="11">
        <f t="shared" ref="I53:J57" si="8">E53+G53</f>
        <v>0</v>
      </c>
      <c r="J53" s="11">
        <f t="shared" si="8"/>
        <v>0</v>
      </c>
    </row>
    <row r="54" spans="1:10">
      <c r="A54" s="5" t="s">
        <v>123</v>
      </c>
      <c r="B54" s="5" t="s">
        <v>124</v>
      </c>
      <c r="C54" s="5" t="s">
        <v>79</v>
      </c>
      <c r="D54" s="11">
        <v>2</v>
      </c>
      <c r="E54" s="11">
        <v>0</v>
      </c>
      <c r="F54" s="11">
        <f>D54*E54</f>
        <v>0</v>
      </c>
      <c r="G54" s="11">
        <v>0</v>
      </c>
      <c r="H54" s="11">
        <f>D54*G54</f>
        <v>0</v>
      </c>
      <c r="I54" s="11">
        <f t="shared" si="8"/>
        <v>0</v>
      </c>
      <c r="J54" s="11">
        <f t="shared" si="8"/>
        <v>0</v>
      </c>
    </row>
    <row r="55" spans="1:10">
      <c r="A55" s="5" t="s">
        <v>125</v>
      </c>
      <c r="B55" s="5" t="s">
        <v>126</v>
      </c>
      <c r="C55" s="5" t="s">
        <v>79</v>
      </c>
      <c r="D55" s="11">
        <v>8</v>
      </c>
      <c r="E55" s="11">
        <v>0</v>
      </c>
      <c r="F55" s="11">
        <f>D55*E55</f>
        <v>0</v>
      </c>
      <c r="G55" s="11">
        <v>0</v>
      </c>
      <c r="H55" s="11">
        <f>D55*G55</f>
        <v>0</v>
      </c>
      <c r="I55" s="11">
        <f t="shared" si="8"/>
        <v>0</v>
      </c>
      <c r="J55" s="11">
        <f t="shared" si="8"/>
        <v>0</v>
      </c>
    </row>
    <row r="56" spans="1:10">
      <c r="A56" s="5" t="s">
        <v>127</v>
      </c>
      <c r="B56" s="5" t="s">
        <v>128</v>
      </c>
      <c r="C56" s="5" t="s">
        <v>79</v>
      </c>
      <c r="D56" s="11">
        <v>3</v>
      </c>
      <c r="E56" s="11">
        <v>0</v>
      </c>
      <c r="F56" s="11">
        <f>D56*E56</f>
        <v>0</v>
      </c>
      <c r="G56" s="11">
        <v>0</v>
      </c>
      <c r="H56" s="11">
        <f>D56*G56</f>
        <v>0</v>
      </c>
      <c r="I56" s="11">
        <f t="shared" si="8"/>
        <v>0</v>
      </c>
      <c r="J56" s="11">
        <f t="shared" si="8"/>
        <v>0</v>
      </c>
    </row>
    <row r="57" spans="1:10">
      <c r="A57" s="5" t="s">
        <v>129</v>
      </c>
      <c r="B57" s="5" t="s">
        <v>130</v>
      </c>
      <c r="C57" s="5" t="s">
        <v>59</v>
      </c>
      <c r="D57" s="11">
        <v>1</v>
      </c>
      <c r="E57" s="11">
        <v>0</v>
      </c>
      <c r="F57" s="11">
        <f>D57*E57</f>
        <v>0</v>
      </c>
      <c r="G57" s="11">
        <v>0</v>
      </c>
      <c r="H57" s="11">
        <f>D57*G57</f>
        <v>0</v>
      </c>
      <c r="I57" s="11">
        <f t="shared" si="8"/>
        <v>0</v>
      </c>
      <c r="J57" s="11">
        <f t="shared" si="8"/>
        <v>0</v>
      </c>
    </row>
    <row r="58" spans="1:10">
      <c r="A58" s="3" t="s">
        <v>11</v>
      </c>
      <c r="B58" s="3" t="s">
        <v>131</v>
      </c>
      <c r="C58" s="3" t="s">
        <v>11</v>
      </c>
      <c r="D58" s="10"/>
      <c r="E58" s="10"/>
      <c r="F58" s="10">
        <f>SUM(F48:F57)</f>
        <v>0</v>
      </c>
      <c r="G58" s="10"/>
      <c r="H58" s="10">
        <f>SUM(H48:H57)</f>
        <v>0</v>
      </c>
      <c r="I58" s="10"/>
      <c r="J58" s="10">
        <f>SUM(J48:J57)</f>
        <v>0</v>
      </c>
    </row>
    <row r="59" spans="1:10">
      <c r="A59" s="5" t="s">
        <v>11</v>
      </c>
      <c r="B59" s="5" t="s">
        <v>11</v>
      </c>
      <c r="C59" s="5" t="s">
        <v>11</v>
      </c>
      <c r="D59" s="11"/>
      <c r="E59" s="11"/>
      <c r="F59" s="11"/>
      <c r="G59" s="11"/>
      <c r="H59" s="11"/>
      <c r="I59" s="11"/>
      <c r="J59" s="11"/>
    </row>
  </sheetData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Stanislav Gajzler</cp:lastModifiedBy>
  <cp:lastPrinted>2019-04-11T21:59:36Z</cp:lastPrinted>
  <dcterms:created xsi:type="dcterms:W3CDTF">2019-04-11T21:48:17Z</dcterms:created>
  <dcterms:modified xsi:type="dcterms:W3CDTF">2019-04-11T22:01:53Z</dcterms:modified>
</cp:coreProperties>
</file>